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6" windowWidth="12972" windowHeight="4920" activeTab="0"/>
  </bookViews>
  <sheets>
    <sheet name="ΕΚΦΩΝΗΣΗ" sheetId="1" r:id="rId1"/>
    <sheet name="Δεδομένα" sheetId="2" r:id="rId2"/>
    <sheet name="Αμοιβές" sheetId="3" r:id="rId3"/>
  </sheets>
  <definedNames>
    <definedName name="ΟΝΟΜΑΤΑ" localSheetId="2">'Αμοιβές'!#REF!</definedName>
    <definedName name="ΟΝΟΜΑΤΑ">#REF!</definedName>
    <definedName name="περιοχή_δεδομένων">'Δεδομένα'!$A$5:$H$5,'Δεδομένα'!$A$7:$H$12</definedName>
  </definedNames>
  <calcPr fullCalcOnLoad="1"/>
</workbook>
</file>

<file path=xl/sharedStrings.xml><?xml version="1.0" encoding="utf-8"?>
<sst xmlns="http://schemas.openxmlformats.org/spreadsheetml/2006/main" count="45" uniqueCount="28">
  <si>
    <t>ΕΠΩΝΥΜΟ</t>
  </si>
  <si>
    <t>ΓΕΩΡΓΙΟΥ</t>
  </si>
  <si>
    <t>ΑΘΑΝΑΣΙΟΥ</t>
  </si>
  <si>
    <t>ΔΗΜΗΤΡΙΟΥ</t>
  </si>
  <si>
    <t>ΔΕΥΤΕΡΑ</t>
  </si>
  <si>
    <t>ΤΡΙΤΗ</t>
  </si>
  <si>
    <t>ΤΕΤΑΡΤΗ</t>
  </si>
  <si>
    <t>ΠΕΜΠΤΗ</t>
  </si>
  <si>
    <t>ΠΑΡΑΣΚΕΥΗ</t>
  </si>
  <si>
    <t>ΣΑΒΒΑΤΟ</t>
  </si>
  <si>
    <t>ΚΥΡΙΑΚΗ</t>
  </si>
  <si>
    <t>ΗΜΕΡΕΣ ΕΒΔΟΜΑΔΑΣ</t>
  </si>
  <si>
    <t>Μ.Ο ΩΡΩΝ ΑΝΑ ΗΜΕΡΑ</t>
  </si>
  <si>
    <t>ΒΑΘΜΟΣ</t>
  </si>
  <si>
    <t>ΣΥΝΟΛΟ ΑΜΟΙΒΗΣ</t>
  </si>
  <si>
    <t>Μ.Ο. ΑΜΟΙΒΗΣ ΑΝΑ ΗΜΕΡΑ</t>
  </si>
  <si>
    <t>ΠΟΣΟΣΤΟ ΕΠΙ ΤΟΥ ΣΥΝΟΛΟΥ ΑΜΟΙΒΩΝ</t>
  </si>
  <si>
    <t>ΜΙΚΡΟΤΕΡΟΣ ΜΕΓΑΛΥΤΕΡΟΣ ΜΙΣΘΟΣ</t>
  </si>
  <si>
    <t>Α</t>
  </si>
  <si>
    <t>Β</t>
  </si>
  <si>
    <t>Γ</t>
  </si>
  <si>
    <t xml:space="preserve">Βαθμός </t>
  </si>
  <si>
    <t>ωρομίσθιο</t>
  </si>
  <si>
    <t>ΣΥΝΟΛΟ ΩΡΩΝ</t>
  </si>
  <si>
    <t>ΒΑΣΙΛΕΙΟΥ</t>
  </si>
  <si>
    <t>ΕΥΣΤΑΘΙΟΥ</t>
  </si>
  <si>
    <t>ΘΕΟΔΟΣΙΟΥ</t>
  </si>
  <si>
    <t>ΗΜΕΡΕΣ ΕΡΓΑΣΙΑΣ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</si>
</sst>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%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\ &quot;Δρχ&quot;"/>
    <numFmt numFmtId="181" formatCode="#,##0\ &quot;€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0"/>
      <name val="Times New Roman Greek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i/>
      <u val="single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8" borderId="1" applyNumberFormat="0" applyAlignment="0" applyProtection="0"/>
  </cellStyleXfs>
  <cellXfs count="32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textRotation="45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8" fontId="0" fillId="0" borderId="11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10" fontId="0" fillId="0" borderId="11" xfId="54" applyNumberFormat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11" xfId="0" applyNumberForma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180" fontId="0" fillId="0" borderId="0" xfId="0" applyNumberFormat="1" applyAlignment="1">
      <alignment/>
    </xf>
    <xf numFmtId="181" fontId="1" fillId="0" borderId="0" xfId="0" applyNumberFormat="1" applyFont="1" applyAlignment="1">
      <alignment/>
    </xf>
    <xf numFmtId="181" fontId="0" fillId="0" borderId="11" xfId="0" applyNumberFormat="1" applyBorder="1" applyAlignment="1">
      <alignment horizontal="center"/>
    </xf>
    <xf numFmtId="181" fontId="0" fillId="0" borderId="0" xfId="0" applyNumberFormat="1" applyAlignment="1">
      <alignment/>
    </xf>
    <xf numFmtId="42" fontId="0" fillId="0" borderId="11" xfId="0" applyNumberFormat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123825</xdr:rowOff>
    </xdr:from>
    <xdr:to>
      <xdr:col>11</xdr:col>
      <xdr:colOff>485775</xdr:colOff>
      <xdr:row>68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123825"/>
          <a:ext cx="7086600" cy="10896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 Να κατασκευαστεί λογιστικό φύλλο που θα παρακολουθεί τις ώρες εργασίας των υπαλλήλων μιας εταιρίας σε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εβδομαδιαία βάση. Το φύλλο αυτό να ονομαστεί "ΔΕΔΟΜΕΝΑ".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 Να κατασκευαστεί λογιστικό φύλλο που θα παρακολουθεί τις αμοιβές των υπαλλήλων μιας εταιρίας. Το φύλλο αυτό να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ονομαστεί "ΑΜΟΙΒΕΣ".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α) O Μέσος Όρος ωρών ανά ημέρα να εμφανίζεται με 3 δεκαδικά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β)  Το "σύνολο της αμοιβής" προκύπτει από τον πολ/μό </a:t>
          </a:r>
          <a:r>
            <a:rPr lang="en-US" cap="none" sz="10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ώρες εργασίας Χ ωρομίσθιο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γ)  Στον "μέσο όρο αμοιβής ανά ημέρα" να γίνει στρογγυλοποίηση στο πλησιέστερο εκατοστάρικο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δ)  Στο "ποσοστό κάθε υπαλλήλου επί του συνόλου των αμοιβών" να γίνει εμφάνιση ποσοστού με 2 δεκαδικά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Τέλος να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Προνοήσετε έτσι ώστε αν δοθεί βαθμός διάφορος του A,B,Γ να εμφανίζετε μήνυμα λάθους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(ο έλεγχος να γίνεται σε άλλα κελιά από αυτά που εισάγονται οι βαθμοί)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3)  Να κατασκευαστεί πίτα που να παρουσιάζει τα ποσοστά επί του συνόλου των αμοιβών για κάθε υπάλληλο.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4)  Αφού αντιγράψετε το λογιστικό φύλλο "ΔΕΔΟΜΕΝΑ", στο"Δεδομένα(2)",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α) να ταξινομηθεί η βάση κατά φθίνουσα σειρά με βάση το "ΕΠΩΝΥΜΟ"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να δημιουργήσετε φόρμα με την βοήθεια της οποίας να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β) Εισάγετε νέα εγγραφή (δώστε δικά σας στοιχεία)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γ) Βρείτε όλες τις εγγραφές για τις οποίες οι ώρες εργασίας κατά την ημέρα Δευτέρα είναι 4.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δ) Διαγράψτε τις εγγραφές του βήματος (γ)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Διαγράψτε το λογιστικό φύλλο "Δεδομένα(2)".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5)  Αφού αντιγραφεί το φύλλο Αμοιβές, στο"Αμοιβές(2)" να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α) Βρείτε τις εγγραφές που αφορούν υπαλλήλους με "ΣΥΝΟΛΟ ΩΡΩΝ" μεγαλύτερο του 40 και μικρότερο του 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(χρησιμοποιώντας αυτόματο φίλτρο)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β) Να βρείτε τις εγγραφές που αφορούν υπαλλήλους που δεν δούλεψαν όλες τις μέρες της εβδομάδος.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(χρησιμοποιώντας αυτόματο φίλτρο)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γ) Να βρείτε τις εγγραφές που αφορούν υπαλλήλους που δεν έχουν ούτε τον μεγαλύτερο ούτε τον μικρότερο μισθό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(χρησιμοποιώντας αυτόματο φίλτρο)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Καταργήστε τα αυτόματα φίλτρα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6) Χρησιμοποιώντας μερικά αθροίσματα εμφανίστε το πλήθος των υπαλλήλων κατά βαθμό.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7) Χρησιμοποιήστε Συγκεντρωτικό πίνακα για να είσαστε σε θέση να απαντήσετε για το σύνολο των μισθών των υπαλλήλων κατά βαθμό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8</xdr:col>
      <xdr:colOff>0</xdr:colOff>
      <xdr:row>3</xdr:row>
      <xdr:rowOff>28575</xdr:rowOff>
    </xdr:to>
    <xdr:sp>
      <xdr:nvSpPr>
        <xdr:cNvPr id="1" name="WordArt 1"/>
        <xdr:cNvSpPr>
          <a:spLocks/>
        </xdr:cNvSpPr>
      </xdr:nvSpPr>
      <xdr:spPr>
        <a:xfrm>
          <a:off x="57150" y="28575"/>
          <a:ext cx="6191250" cy="923925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2000" kern="10" spc="399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C0C0C0"/>
              </a:solidFill>
              <a:latin typeface="Impact"/>
              <a:cs typeface="Impact"/>
            </a:rPr>
            <a:t>ΩΡΕΣ ΕΡΓΑΣΙΑΣ ΥΠΑΛΛΗΛΩΝ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75" zoomScaleNormal="75" zoomScalePageLayoutView="0" workbookViewId="0" topLeftCell="A1">
      <selection activeCell="P12" sqref="P12"/>
    </sheetView>
  </sheetViews>
  <sheetFormatPr defaultColWidth="9.140625" defaultRowHeight="12.75"/>
  <sheetData/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17.57421875" style="0" customWidth="1"/>
    <col min="2" max="2" width="8.8515625" style="0" bestFit="1" customWidth="1"/>
    <col min="4" max="4" width="11.28125" style="0" customWidth="1"/>
    <col min="5" max="5" width="11.8515625" style="0" customWidth="1"/>
    <col min="6" max="6" width="12.421875" style="0" customWidth="1"/>
    <col min="7" max="7" width="11.7109375" style="0" customWidth="1"/>
    <col min="8" max="8" width="10.8515625" style="0" customWidth="1"/>
  </cols>
  <sheetData>
    <row r="1" ht="16.5" customHeight="1"/>
    <row r="2" ht="33.75" customHeight="1"/>
    <row r="3" ht="22.5" customHeight="1" thickBot="1"/>
    <row r="4" spans="2:8" ht="24" customHeight="1" thickBot="1" thickTop="1">
      <c r="B4" s="29" t="s">
        <v>11</v>
      </c>
      <c r="C4" s="30"/>
      <c r="D4" s="30"/>
      <c r="E4" s="30"/>
      <c r="F4" s="30"/>
      <c r="G4" s="30"/>
      <c r="H4" s="31"/>
    </row>
    <row r="5" spans="1:8" ht="19.5" customHeight="1" thickBot="1" thickTop="1">
      <c r="A5" s="5" t="s">
        <v>0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ht="21" customHeight="1" thickBot="1" thickTop="1"/>
    <row r="7" spans="1:8" ht="13.5">
      <c r="A7" s="1" t="s">
        <v>2</v>
      </c>
      <c r="B7" s="13">
        <v>2</v>
      </c>
      <c r="C7" s="14">
        <v>10</v>
      </c>
      <c r="D7" s="14">
        <v>2</v>
      </c>
      <c r="E7" s="14">
        <v>0</v>
      </c>
      <c r="F7" s="14">
        <v>10</v>
      </c>
      <c r="G7" s="14">
        <v>2</v>
      </c>
      <c r="H7" s="15">
        <v>10</v>
      </c>
    </row>
    <row r="8" spans="1:8" ht="13.5">
      <c r="A8" s="1" t="s">
        <v>24</v>
      </c>
      <c r="B8" s="16">
        <v>3</v>
      </c>
      <c r="C8" s="17">
        <v>9</v>
      </c>
      <c r="D8" s="17">
        <v>4</v>
      </c>
      <c r="E8" s="17">
        <v>2</v>
      </c>
      <c r="F8" s="17">
        <v>8</v>
      </c>
      <c r="G8" s="17">
        <v>3</v>
      </c>
      <c r="H8" s="18">
        <v>9</v>
      </c>
    </row>
    <row r="9" spans="1:8" ht="13.5">
      <c r="A9" s="1" t="s">
        <v>1</v>
      </c>
      <c r="B9" s="16">
        <v>4</v>
      </c>
      <c r="C9" s="17">
        <v>8</v>
      </c>
      <c r="D9" s="17">
        <v>6</v>
      </c>
      <c r="E9" s="17">
        <v>4</v>
      </c>
      <c r="F9" s="17">
        <v>6</v>
      </c>
      <c r="G9" s="17">
        <v>4</v>
      </c>
      <c r="H9" s="18">
        <v>8</v>
      </c>
    </row>
    <row r="10" spans="1:8" ht="13.5">
      <c r="A10" s="1" t="s">
        <v>3</v>
      </c>
      <c r="B10" s="16">
        <v>5</v>
      </c>
      <c r="C10" s="17">
        <v>7</v>
      </c>
      <c r="D10" s="17">
        <v>8</v>
      </c>
      <c r="E10" s="17">
        <v>6</v>
      </c>
      <c r="F10" s="17">
        <v>4</v>
      </c>
      <c r="G10" s="17">
        <v>5</v>
      </c>
      <c r="H10" s="18">
        <v>7</v>
      </c>
    </row>
    <row r="11" spans="1:8" ht="13.5">
      <c r="A11" s="1" t="s">
        <v>25</v>
      </c>
      <c r="B11" s="16">
        <v>6</v>
      </c>
      <c r="C11" s="17">
        <v>6</v>
      </c>
      <c r="D11" s="17">
        <v>10</v>
      </c>
      <c r="E11" s="17">
        <v>8</v>
      </c>
      <c r="F11" s="17">
        <v>2</v>
      </c>
      <c r="G11" s="17">
        <v>6</v>
      </c>
      <c r="H11" s="18">
        <v>6</v>
      </c>
    </row>
    <row r="12" spans="1:8" ht="14.25" thickBot="1">
      <c r="A12" s="12" t="s">
        <v>26</v>
      </c>
      <c r="B12" s="19">
        <v>7</v>
      </c>
      <c r="C12" s="20">
        <v>5</v>
      </c>
      <c r="D12" s="20">
        <v>12</v>
      </c>
      <c r="E12" s="20">
        <v>10</v>
      </c>
      <c r="F12" s="20">
        <v>0</v>
      </c>
      <c r="G12" s="20">
        <v>7</v>
      </c>
      <c r="H12" s="21">
        <v>5</v>
      </c>
    </row>
  </sheetData>
  <sheetProtection/>
  <mergeCells count="1">
    <mergeCell ref="B4:H4"/>
  </mergeCells>
  <dataValidations count="1">
    <dataValidation type="whole" allowBlank="1" showInputMessage="1" showErrorMessage="1" sqref="B7:H12">
      <formula1>0</formula1>
      <formula2>24</formula2>
    </dataValidation>
  </dataValidations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&amp;C&amp;A</oddHeader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4">
      <selection activeCell="J9" sqref="J9"/>
    </sheetView>
  </sheetViews>
  <sheetFormatPr defaultColWidth="9.140625" defaultRowHeight="12.75"/>
  <cols>
    <col min="1" max="1" width="13.8515625" style="0" customWidth="1"/>
    <col min="2" max="2" width="3.28125" style="0" customWidth="1"/>
    <col min="3" max="3" width="10.57421875" style="0" customWidth="1"/>
    <col min="6" max="6" width="11.28125" style="0" customWidth="1"/>
    <col min="7" max="7" width="13.28125" style="0" customWidth="1"/>
    <col min="8" max="8" width="14.28125" style="0" customWidth="1"/>
    <col min="9" max="9" width="13.7109375" style="0" customWidth="1"/>
    <col min="10" max="10" width="22.421875" style="0" customWidth="1"/>
    <col min="11" max="11" width="9.28125" style="0" customWidth="1"/>
    <col min="16" max="16" width="10.8515625" style="0" customWidth="1"/>
    <col min="17" max="17" width="14.140625" style="0" customWidth="1"/>
  </cols>
  <sheetData>
    <row r="2" spans="3:6" ht="12.75">
      <c r="C2" t="s">
        <v>21</v>
      </c>
      <c r="D2" s="10" t="s">
        <v>18</v>
      </c>
      <c r="E2" t="s">
        <v>22</v>
      </c>
      <c r="F2" s="25">
        <v>55</v>
      </c>
    </row>
    <row r="3" spans="3:6" ht="12.75">
      <c r="C3" t="s">
        <v>21</v>
      </c>
      <c r="D3" s="10" t="s">
        <v>19</v>
      </c>
      <c r="E3" t="s">
        <v>22</v>
      </c>
      <c r="F3" s="25">
        <v>30</v>
      </c>
    </row>
    <row r="4" spans="3:6" ht="12.75">
      <c r="C4" t="s">
        <v>21</v>
      </c>
      <c r="D4" s="10" t="s">
        <v>20</v>
      </c>
      <c r="E4" t="s">
        <v>22</v>
      </c>
      <c r="F4" s="25">
        <v>20</v>
      </c>
    </row>
    <row r="6" spans="1:2" ht="13.5" thickBot="1">
      <c r="A6" s="4"/>
      <c r="B6" s="4"/>
    </row>
    <row r="7" spans="1:11" ht="63.75" customHeight="1" thickBot="1" thickTop="1">
      <c r="A7" s="5" t="s">
        <v>0</v>
      </c>
      <c r="B7" s="3"/>
      <c r="C7" s="6" t="s">
        <v>23</v>
      </c>
      <c r="D7" s="6" t="s">
        <v>12</v>
      </c>
      <c r="E7" s="6" t="s">
        <v>13</v>
      </c>
      <c r="F7" s="6"/>
      <c r="G7" s="6" t="s">
        <v>14</v>
      </c>
      <c r="H7" s="6" t="s">
        <v>15</v>
      </c>
      <c r="I7" s="6" t="s">
        <v>16</v>
      </c>
      <c r="J7" s="6" t="s">
        <v>17</v>
      </c>
      <c r="K7" s="6" t="s">
        <v>27</v>
      </c>
    </row>
    <row r="8" spans="1:3" ht="13.5" thickTop="1">
      <c r="A8" s="2"/>
      <c r="B8" s="2"/>
      <c r="C8" s="2"/>
    </row>
    <row r="9" spans="1:11" ht="13.5">
      <c r="A9" s="1" t="s">
        <v>2</v>
      </c>
      <c r="C9" s="22">
        <f>SUM(Δεδομένα!B7:H7)</f>
        <v>36</v>
      </c>
      <c r="D9" s="7">
        <f>C9/COUNTIF(Δεδομένα!B7:H7,"&gt;0")</f>
        <v>6</v>
      </c>
      <c r="E9" s="8" t="s">
        <v>18</v>
      </c>
      <c r="F9" s="8">
        <f>IF(E9=$D$2,F$2,IF(E9=D$3,F$3,F$4))</f>
        <v>55</v>
      </c>
      <c r="G9" s="26">
        <f>F9*C9</f>
        <v>1980</v>
      </c>
      <c r="H9" s="28">
        <f>G9/COUNTIF(Δεδομένα!B7:H7,"&gt;0")</f>
        <v>330</v>
      </c>
      <c r="I9" s="11">
        <f aca="true" t="shared" si="0" ref="I9:I14">G9/$G$15</f>
        <v>0.23376623376623376</v>
      </c>
      <c r="J9" s="9">
        <f>IF(G9=MAX($G$9:$G$14),"ΠΑΙΡΝΕΙ ΤΑ ΠΕΡΙΣΣΟΤΕΡΑ",IF(G9=MIN($G$9:$G$14),"ΠΑΙΡΝΕΙ ΤΑ ΛΙΓΟΤΕΡΑ",""))</f>
      </c>
      <c r="K9" s="9">
        <f>COUNTIF(Δεδομένα!B7:H7,"&gt;0")</f>
        <v>6</v>
      </c>
    </row>
    <row r="10" spans="1:11" ht="13.5">
      <c r="A10" s="1" t="s">
        <v>24</v>
      </c>
      <c r="C10" s="22">
        <f>SUM(Δεδομένα!B8:H8)</f>
        <v>38</v>
      </c>
      <c r="D10" s="7">
        <f>C10/COUNTIF(Δεδομένα!B8:H8,"&gt;0")</f>
        <v>5.428571428571429</v>
      </c>
      <c r="E10" s="8" t="s">
        <v>19</v>
      </c>
      <c r="F10" s="8">
        <f>IF(E10=$D$2,F$2,IF(E10=D$3,F$3,F$4))</f>
        <v>30</v>
      </c>
      <c r="G10" s="26">
        <f>F10*C10</f>
        <v>1140</v>
      </c>
      <c r="H10" s="28">
        <f>G10/COUNTIF(Δεδομένα!B8:H8,"&gt;0")</f>
        <v>162.85714285714286</v>
      </c>
      <c r="I10" s="11">
        <f t="shared" si="0"/>
        <v>0.1345926800472255</v>
      </c>
      <c r="J10" s="9">
        <f>IF(G10=MAX($G$9:$G$14),"ΠΑΙΡΝΕΙ ΤΑ ΠΕΡΙΣΣΟΤΕΡΑ",IF(G10=MIN($G$9:$G$15),"ΠΑΙΡΝΕΙ ΤΑ ΛΙΓΟΤΕΡΑ",""))</f>
      </c>
      <c r="K10" s="9">
        <f>COUNTIF(Δεδομένα!B8:H8,"&gt;0")</f>
        <v>7</v>
      </c>
    </row>
    <row r="11" spans="1:11" ht="13.5">
      <c r="A11" s="1" t="s">
        <v>1</v>
      </c>
      <c r="C11" s="22">
        <f>SUM(Δεδομένα!B9:H9)</f>
        <v>40</v>
      </c>
      <c r="D11" s="7">
        <f>C11/COUNTIF(Δεδομένα!B9:H9,"&gt;0")</f>
        <v>5.714285714285714</v>
      </c>
      <c r="E11" s="8" t="s">
        <v>20</v>
      </c>
      <c r="F11" s="8">
        <f>IF(E11=$D$2,F$2,IF(E11=D$3,F$3,F$4))</f>
        <v>20</v>
      </c>
      <c r="G11" s="26">
        <f>F11*C11</f>
        <v>800</v>
      </c>
      <c r="H11" s="28">
        <f>G11/COUNTIF(Δεδομένα!B9:H9,"&gt;0")</f>
        <v>114.28571428571429</v>
      </c>
      <c r="I11" s="11">
        <f t="shared" si="0"/>
        <v>0.09445100354191263</v>
      </c>
      <c r="J11" s="9" t="str">
        <f>IF(G11=MAX($G$9:$G$14),"ΠΑΙΡΝΕΙ ΤΑ ΠΕΡΙΣΣΟΤΕΡΑ",IF(G11=MIN($G$9:$G$15),"ΠΑΙΡΝΕΙ ΤΑ ΛΙΓΟΤΕΡΑ",""))</f>
        <v>ΠΑΙΡΝΕΙ ΤΑ ΛΙΓΟΤΕΡΑ</v>
      </c>
      <c r="K11" s="9">
        <f>COUNTIF(Δεδομένα!B9:H9,"&gt;0")</f>
        <v>7</v>
      </c>
    </row>
    <row r="12" spans="1:11" ht="13.5">
      <c r="A12" s="1" t="s">
        <v>3</v>
      </c>
      <c r="C12" s="22">
        <f>SUM(Δεδομένα!B10:H10)</f>
        <v>42</v>
      </c>
      <c r="D12" s="7">
        <f>C12/COUNTIF(Δεδομένα!B10:H10,"&gt;0")</f>
        <v>6</v>
      </c>
      <c r="E12" s="8" t="s">
        <v>18</v>
      </c>
      <c r="F12" s="8">
        <f>IF(E12=$D$2,F$2,IF(E12=D$3,F$3,F$4))</f>
        <v>55</v>
      </c>
      <c r="G12" s="26">
        <f>F12*C12</f>
        <v>2310</v>
      </c>
      <c r="H12" s="28">
        <f>G12/COUNTIF(Δεδομένα!B10:H10,"&gt;0")</f>
        <v>330</v>
      </c>
      <c r="I12" s="11">
        <f t="shared" si="0"/>
        <v>0.2727272727272727</v>
      </c>
      <c r="J12" s="9" t="str">
        <f>IF(G12=MAX($G$9:$G$14),"ΠΑΙΡΝΕΙ ΤΑ ΠΕΡΙΣΣΟΤΕΡΑ",IF(G12=MIN($G$9:$G$15),"ΠΑΙΡΝΕΙ ΤΑ ΛΙΓΟΤΕΡΑ",""))</f>
        <v>ΠΑΙΡΝΕΙ ΤΑ ΠΕΡΙΣΣΟΤΕΡΑ</v>
      </c>
      <c r="K12" s="9">
        <f>COUNTIF(Δεδομένα!B10:H10,"&gt;0")</f>
        <v>7</v>
      </c>
    </row>
    <row r="13" spans="1:11" ht="13.5">
      <c r="A13" s="1" t="s">
        <v>25</v>
      </c>
      <c r="C13" s="22">
        <f>SUM(Δεδομένα!B11:H11)</f>
        <v>44</v>
      </c>
      <c r="D13" s="7">
        <f>C13/COUNTIF(Δεδομένα!B11:H11,"&gt;0")</f>
        <v>6.285714285714286</v>
      </c>
      <c r="E13" s="8" t="s">
        <v>19</v>
      </c>
      <c r="F13" s="8">
        <f>IF(E13=$D$2,F$2,IF(E13=D$3,F$3,F$4))</f>
        <v>30</v>
      </c>
      <c r="G13" s="26">
        <f>F13*C13</f>
        <v>1320</v>
      </c>
      <c r="H13" s="28">
        <f>G13/COUNTIF(Δεδομένα!B11:H11,"&gt;0")</f>
        <v>188.57142857142858</v>
      </c>
      <c r="I13" s="11">
        <f t="shared" si="0"/>
        <v>0.15584415584415584</v>
      </c>
      <c r="J13" s="9">
        <f>IF(G13=MAX($G$9:$G$14),"ΠΑΙΡΝΕΙ ΤΑ ΠΕΡΙΣΣΟΤΕΡΑ",IF(G13=MIN($G$9:$G$15),"ΠΑΙΡΝΕΙ ΤΑ ΛΙΓΟΤΕΡΑ",""))</f>
      </c>
      <c r="K13" s="9">
        <f>COUNTIF(Δεδομένα!B11:H11,"&gt;0")</f>
        <v>7</v>
      </c>
    </row>
    <row r="14" spans="1:11" ht="13.5">
      <c r="A14" s="12" t="s">
        <v>26</v>
      </c>
      <c r="C14" s="22">
        <f>SUM(Δεδομένα!B12:H12)</f>
        <v>46</v>
      </c>
      <c r="D14" s="7">
        <f>C14/COUNTIF(Δεδομένα!B12:H12,"&gt;0")</f>
        <v>7.666666666666667</v>
      </c>
      <c r="E14" s="8" t="s">
        <v>20</v>
      </c>
      <c r="F14" s="8">
        <f>IF(E14=$D$2,F$2,IF(E14=D$3,F$3,F$4))</f>
        <v>20</v>
      </c>
      <c r="G14" s="26">
        <f>IF(E14=$D$2,$F$2*C14,IF(E14=$D$3,C14*$F$3,C14*$F$4))</f>
        <v>920</v>
      </c>
      <c r="H14" s="28">
        <f>G14/COUNTIF(Δεδομένα!B12:H12,"&gt;0")</f>
        <v>153.33333333333334</v>
      </c>
      <c r="I14" s="11">
        <f t="shared" si="0"/>
        <v>0.10861865407319952</v>
      </c>
      <c r="J14" s="9">
        <f>IF(G14=MAX($G$9:$G$14),"ΠΑΙΡΝΕΙ ΤΑ ΠΕΡΙΣΣΟΤΕΡΑ",IF(G14=MIN($G$9:$G$15),"ΠΑΙΡΝΕΙ ΤΑ ΛΙΓΟΤΕΡΑ",""))</f>
      </c>
      <c r="K14" s="9">
        <f>COUNTIF(Δεδομένα!B12:H12,"&gt;0")</f>
        <v>6</v>
      </c>
    </row>
    <row r="15" spans="7:8" ht="13.5" thickBot="1">
      <c r="G15" s="27">
        <f>SUM(G9:G14)</f>
        <v>8470</v>
      </c>
      <c r="H15" s="24"/>
    </row>
    <row r="16" ht="13.5" thickBot="1">
      <c r="G16" s="23"/>
    </row>
    <row r="17" ht="12.75">
      <c r="D17">
        <f>C9*Δεδομένα!H7</f>
        <v>360</v>
      </c>
    </row>
  </sheetData>
  <sheetProtection/>
  <printOptions gridLines="1" headings="1"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&amp;C&amp;A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Anastasia</cp:lastModifiedBy>
  <cp:lastPrinted>2001-01-27T09:13:03Z</cp:lastPrinted>
  <dcterms:created xsi:type="dcterms:W3CDTF">1997-01-24T12:53:32Z</dcterms:created>
  <dcterms:modified xsi:type="dcterms:W3CDTF">2012-04-01T18:40:05Z</dcterms:modified>
  <cp:category/>
  <cp:version/>
  <cp:contentType/>
  <cp:contentStatus/>
</cp:coreProperties>
</file>